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ituniversity-my.sharepoint.com/personal/litr_itu_dk/Documents/Desktop/"/>
    </mc:Choice>
  </mc:AlternateContent>
  <xr:revisionPtr revIDLastSave="29" documentId="8_{13E98068-E0F3-423D-95E0-EC0543708192}" xr6:coauthVersionLast="47" xr6:coauthVersionMax="47" xr10:uidLastSave="{B9BF928C-0030-49AD-A5BC-B943F17DE6E1}"/>
  <bookViews>
    <workbookView xWindow="-108" yWindow="-108" windowWidth="30936" windowHeight="16896" xr2:uid="{00000000-000D-0000-FFFF-FFFF00000000}"/>
  </bookViews>
  <sheets>
    <sheet name="Reimbursement" sheetId="3" r:id="rId1"/>
    <sheet name="Sats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3" l="1"/>
  <c r="C12" i="3"/>
  <c r="G24" i="3" s="1"/>
  <c r="C11" i="3"/>
  <c r="C10" i="3"/>
  <c r="G20" i="3" s="1"/>
  <c r="G41" i="3" l="1"/>
  <c r="G40" i="3" l="1"/>
  <c r="G38" i="3"/>
  <c r="G30" i="3"/>
  <c r="B23" i="3"/>
  <c r="G32" i="3" l="1"/>
  <c r="G39" i="3"/>
  <c r="G42" i="3" s="1"/>
</calcChain>
</file>

<file path=xl/sharedStrings.xml><?xml version="1.0" encoding="utf-8"?>
<sst xmlns="http://schemas.openxmlformats.org/spreadsheetml/2006/main" count="46" uniqueCount="44">
  <si>
    <t>Dansk hotel</t>
  </si>
  <si>
    <t>Øvrige udgifter</t>
  </si>
  <si>
    <t>Finanskonto</t>
  </si>
  <si>
    <t>Aktivitet(alias)</t>
  </si>
  <si>
    <t>Finkilde</t>
  </si>
  <si>
    <t>DKK</t>
  </si>
  <si>
    <t>År</t>
  </si>
  <si>
    <t>Udokumenteret nattilæg (skattefri m. indberetningspligt)</t>
  </si>
  <si>
    <t>Kørselsgodtgørelse (skattefri m. indberetningspligt)</t>
  </si>
  <si>
    <t>Censors CPR-nummer (til brug for overførsel til Nemkonto)</t>
  </si>
  <si>
    <t>Total</t>
  </si>
  <si>
    <t>Kørsel sats</t>
  </si>
  <si>
    <t>Hotel sats</t>
  </si>
  <si>
    <t>https://en.itu.dk/about-itu/body-of-external-examiners/remuneration-and-reimbursement</t>
  </si>
  <si>
    <t>Year</t>
  </si>
  <si>
    <t>Source: Statens satsreguleringscirkulære</t>
  </si>
  <si>
    <t>Name</t>
  </si>
  <si>
    <t>Course title / project ID</t>
  </si>
  <si>
    <t>The car's registration number</t>
  </si>
  <si>
    <t>Traveling from (address)</t>
  </si>
  <si>
    <t xml:space="preserve"> km (total) </t>
  </si>
  <si>
    <t>Travel expenses with original receipts:</t>
  </si>
  <si>
    <t>Other things</t>
  </si>
  <si>
    <t>Expenses with receipts</t>
  </si>
  <si>
    <t>No of overnight stays</t>
  </si>
  <si>
    <t>To be filled out and approved by SAP/Student Affairs and Programmes</t>
  </si>
  <si>
    <t>Additional comments</t>
  </si>
  <si>
    <t>Travel reimbursement form for external examiners</t>
  </si>
  <si>
    <t>Exam date (dd-mm-yyyy)</t>
  </si>
  <si>
    <t>Transfer to Nemkonto</t>
  </si>
  <si>
    <t>For further information, please see ITU's guidelines:</t>
  </si>
  <si>
    <t>Please fill in the yellow fields and send form + documentation to remuneration@itu.dk. Your signature on the form is not required.</t>
  </si>
  <si>
    <t>Taxi (please state the start and end destination on the receipt)</t>
  </si>
  <si>
    <t>Fair and prudent extra expenses for food and the like (1-day travels)</t>
  </si>
  <si>
    <t>Fair and prudent additional expenses for meals on overnight stays (a main meal)</t>
  </si>
  <si>
    <t>Maximum accommodation allowance per. night (DKK)</t>
  </si>
  <si>
    <t>Tax-free mileage per. km, low rate (DKK)</t>
  </si>
  <si>
    <t>Calculation of mileage to / from the IT-University</t>
  </si>
  <si>
    <t>Mileage for driving in own car (to / from)</t>
  </si>
  <si>
    <t xml:space="preserve">Public transport at economy class (flight, train, bus) </t>
  </si>
  <si>
    <t>Udokumenteret nattillæg</t>
  </si>
  <si>
    <t>Accommodation allowance per. night (DKK)</t>
  </si>
  <si>
    <t>Accommodation allowance (instead of the above, i.e. no receipt required)</t>
  </si>
  <si>
    <t>Version 01.2022 - Finance@itu.dk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</si>
</sst>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10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0" xfId="0" applyFill="1"/>
    <xf numFmtId="0" fontId="0" fillId="4" borderId="9" xfId="0" applyFill="1" applyBorder="1"/>
    <xf numFmtId="0" fontId="0" fillId="4" borderId="10" xfId="0" applyFill="1" applyBorder="1"/>
    <xf numFmtId="0" fontId="0" fillId="4" borderId="6" xfId="0" applyFill="1" applyBorder="1"/>
    <xf numFmtId="0" fontId="0" fillId="4" borderId="7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4" fontId="1" fillId="5" borderId="1" xfId="0" applyNumberFormat="1" applyFont="1" applyFill="1" applyBorder="1"/>
    <xf numFmtId="0" fontId="0" fillId="4" borderId="12" xfId="0" applyFill="1" applyBorder="1" applyAlignment="1">
      <alignment horizontal="center"/>
    </xf>
    <xf numFmtId="4" fontId="5" fillId="3" borderId="1" xfId="0" applyNumberFormat="1" applyFon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4" fontId="0" fillId="5" borderId="13" xfId="0" applyNumberFormat="1" applyFill="1" applyBorder="1" applyAlignment="1">
      <alignment horizontal="right"/>
    </xf>
    <xf numFmtId="4" fontId="0" fillId="5" borderId="14" xfId="0" applyNumberFormat="1" applyFill="1" applyBorder="1" applyAlignment="1">
      <alignment horizontal="right"/>
    </xf>
    <xf numFmtId="0" fontId="0" fillId="5" borderId="9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4" fontId="0" fillId="2" borderId="0" xfId="0" applyNumberForma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0" fillId="4" borderId="12" xfId="0" applyFill="1" applyBorder="1"/>
    <xf numFmtId="0" fontId="0" fillId="4" borderId="8" xfId="0" applyFill="1" applyBorder="1"/>
    <xf numFmtId="0" fontId="1" fillId="4" borderId="7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2" borderId="0" xfId="0" applyFont="1" applyFill="1" applyAlignment="1">
      <alignment horizontal="left"/>
    </xf>
    <xf numFmtId="0" fontId="3" fillId="4" borderId="5" xfId="0" applyFont="1" applyFill="1" applyBorder="1"/>
    <xf numFmtId="0" fontId="1" fillId="4" borderId="6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0" xfId="0" applyFont="1" applyFill="1"/>
    <xf numFmtId="0" fontId="0" fillId="2" borderId="12" xfId="0" applyFill="1" applyBorder="1"/>
    <xf numFmtId="0" fontId="4" fillId="2" borderId="0" xfId="0" applyFont="1" applyFill="1"/>
    <xf numFmtId="0" fontId="5" fillId="2" borderId="12" xfId="0" applyFont="1" applyFill="1" applyBorder="1"/>
    <xf numFmtId="4" fontId="0" fillId="2" borderId="12" xfId="0" applyNumberFormat="1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4" fontId="5" fillId="2" borderId="12" xfId="0" applyNumberFormat="1" applyFon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1" fillId="2" borderId="12" xfId="0" applyNumberFormat="1" applyFont="1" applyFill="1" applyBorder="1"/>
    <xf numFmtId="4" fontId="0" fillId="2" borderId="12" xfId="0" applyNumberFormat="1" applyFill="1" applyBorder="1"/>
    <xf numFmtId="0" fontId="0" fillId="0" borderId="6" xfId="0" applyBorder="1"/>
    <xf numFmtId="0" fontId="0" fillId="2" borderId="8" xfId="0" applyFill="1" applyBorder="1"/>
    <xf numFmtId="49" fontId="0" fillId="4" borderId="0" xfId="0" quotePrefix="1" applyNumberForma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right"/>
    </xf>
    <xf numFmtId="49" fontId="0" fillId="6" borderId="1" xfId="0" quotePrefix="1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/>
    <xf numFmtId="0" fontId="0" fillId="3" borderId="1" xfId="0" applyFill="1" applyBorder="1" applyProtection="1">
      <protection locked="0"/>
    </xf>
    <xf numFmtId="0" fontId="1" fillId="2" borderId="7" xfId="0" applyFont="1" applyFill="1" applyBorder="1" applyAlignment="1">
      <alignment horizontal="center" wrapText="1"/>
    </xf>
    <xf numFmtId="4" fontId="1" fillId="4" borderId="4" xfId="0" applyNumberFormat="1" applyFont="1" applyFill="1" applyBorder="1"/>
    <xf numFmtId="0" fontId="8" fillId="2" borderId="0" xfId="1" applyFill="1" applyBorder="1" applyProtection="1"/>
    <xf numFmtId="0" fontId="5" fillId="2" borderId="0" xfId="0" applyFont="1" applyFill="1" applyAlignment="1">
      <alignment horizontal="left"/>
    </xf>
    <xf numFmtId="0" fontId="5" fillId="7" borderId="1" xfId="0" quotePrefix="1" applyFont="1" applyFill="1" applyBorder="1"/>
    <xf numFmtId="1" fontId="5" fillId="7" borderId="1" xfId="0" quotePrefix="1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9" xfId="0" applyBorder="1" applyAlignment="1" applyProtection="1">
      <alignment horizontal="left"/>
      <protection locked="0"/>
    </xf>
    <xf numFmtId="3" fontId="5" fillId="7" borderId="1" xfId="0" quotePrefix="1" applyNumberFormat="1" applyFont="1" applyFill="1" applyBorder="1"/>
    <xf numFmtId="4" fontId="6" fillId="5" borderId="1" xfId="0" applyNumberFormat="1" applyFont="1" applyFill="1" applyBorder="1"/>
    <xf numFmtId="2" fontId="0" fillId="0" borderId="0" xfId="0" applyNumberFormat="1"/>
    <xf numFmtId="0" fontId="0" fillId="3" borderId="9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1" fillId="2" borderId="7" xfId="0" applyFont="1" applyFill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0</xdr:row>
      <xdr:rowOff>95250</xdr:rowOff>
    </xdr:from>
    <xdr:to>
      <xdr:col>6</xdr:col>
      <xdr:colOff>792115</xdr:colOff>
      <xdr:row>2</xdr:row>
      <xdr:rowOff>39366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8ED285-5F37-4451-947B-1C74181C8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1" y="95250"/>
          <a:ext cx="3601989" cy="467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EA9A1-4FB1-4C4D-BB17-F5C2277194B7}">
  <sheetPr>
    <pageSetUpPr fitToPage="1"/>
  </sheetPr>
  <dimension ref="A1:H48"/>
  <sheetViews>
    <sheetView tabSelected="1" zoomScaleNormal="100" zoomScaleSheetLayoutView="80" workbookViewId="0">
      <selection activeCell="E16" sqref="E16"/>
    </sheetView>
  </sheetViews>
  <sheetFormatPr defaultRowHeight="14.4" x14ac:dyDescent="0.3"/>
  <cols>
    <col min="1" max="1" width="3.44140625" customWidth="1"/>
    <col min="2" max="2" width="62.33203125" customWidth="1"/>
    <col min="3" max="3" width="29.5546875" customWidth="1"/>
    <col min="4" max="4" width="18.44140625" customWidth="1"/>
    <col min="5" max="5" width="31.5546875" customWidth="1"/>
    <col min="6" max="6" width="14.88671875" customWidth="1"/>
    <col min="7" max="7" width="12.5546875" customWidth="1"/>
    <col min="8" max="8" width="3.88671875" style="4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46"/>
    </row>
    <row r="2" spans="1:8" ht="25.8" x14ac:dyDescent="0.5">
      <c r="A2" s="47"/>
      <c r="B2" s="48"/>
      <c r="C2" s="4"/>
      <c r="D2" s="4"/>
      <c r="E2" s="4"/>
      <c r="F2" s="4"/>
      <c r="G2" s="4"/>
      <c r="H2" s="49"/>
    </row>
    <row r="3" spans="1:8" ht="25.8" x14ac:dyDescent="0.5">
      <c r="A3" s="47"/>
      <c r="B3" s="48" t="s">
        <v>27</v>
      </c>
      <c r="C3" s="4"/>
      <c r="D3" s="4"/>
      <c r="E3" s="4"/>
      <c r="F3" s="4"/>
      <c r="G3" s="4"/>
      <c r="H3" s="49"/>
    </row>
    <row r="4" spans="1:8" x14ac:dyDescent="0.3">
      <c r="A4" s="47"/>
      <c r="B4" s="4"/>
      <c r="C4" s="4"/>
      <c r="D4" s="4"/>
      <c r="E4" s="4"/>
      <c r="F4" s="4"/>
      <c r="G4" s="4"/>
      <c r="H4" s="49"/>
    </row>
    <row r="5" spans="1:8" ht="14.25" customHeight="1" x14ac:dyDescent="0.3">
      <c r="A5" s="47"/>
      <c r="C5" s="4"/>
      <c r="D5" s="4"/>
      <c r="E5" s="4"/>
      <c r="F5" s="4"/>
      <c r="G5" s="4"/>
      <c r="H5" s="49"/>
    </row>
    <row r="6" spans="1:8" x14ac:dyDescent="0.3">
      <c r="A6" s="47"/>
      <c r="B6" s="70" t="s">
        <v>30</v>
      </c>
      <c r="C6" s="69" t="s">
        <v>13</v>
      </c>
      <c r="D6" s="4"/>
      <c r="E6" s="4"/>
      <c r="F6" s="4"/>
      <c r="G6" s="4"/>
      <c r="H6" s="49"/>
    </row>
    <row r="7" spans="1:8" x14ac:dyDescent="0.3">
      <c r="A7" s="47"/>
      <c r="B7" s="50" t="s">
        <v>31</v>
      </c>
      <c r="C7" s="4"/>
      <c r="D7" s="4"/>
      <c r="E7" s="4"/>
      <c r="F7" s="4"/>
      <c r="G7" s="4"/>
      <c r="H7" s="49"/>
    </row>
    <row r="8" spans="1:8" x14ac:dyDescent="0.3">
      <c r="A8" s="47"/>
      <c r="B8" s="4"/>
      <c r="C8" s="4"/>
      <c r="D8" s="4"/>
      <c r="E8" s="4"/>
      <c r="F8" s="4"/>
      <c r="G8" s="4"/>
      <c r="H8" s="49"/>
    </row>
    <row r="9" spans="1:8" x14ac:dyDescent="0.3">
      <c r="A9" s="47"/>
      <c r="B9" s="7" t="s">
        <v>14</v>
      </c>
      <c r="C9" s="72" t="str">
        <f>IF(C16=0,"", YEAR(C16))</f>
        <v/>
      </c>
      <c r="D9" s="4"/>
      <c r="E9" s="4"/>
      <c r="F9" s="4"/>
      <c r="G9" s="4"/>
      <c r="H9" s="49"/>
    </row>
    <row r="10" spans="1:8" x14ac:dyDescent="0.3">
      <c r="A10" s="47"/>
      <c r="B10" s="73" t="s">
        <v>36</v>
      </c>
      <c r="C10" s="71" t="str">
        <f>IFERROR(IF(C16&lt;&gt;"",VLOOKUP(YEAR(C16),Satser!B:E,2,0),""),"")</f>
        <v/>
      </c>
      <c r="D10" s="4"/>
      <c r="E10" s="4"/>
      <c r="F10" s="4"/>
      <c r="G10" s="4"/>
      <c r="H10" s="51"/>
    </row>
    <row r="11" spans="1:8" x14ac:dyDescent="0.3">
      <c r="A11" s="47"/>
      <c r="B11" s="74" t="s">
        <v>35</v>
      </c>
      <c r="C11" s="76" t="str">
        <f>IFERROR(IF(C16&lt;&gt;"",VLOOKUP(YEAR(C16),Satser!B:E,3,0),""),"")</f>
        <v/>
      </c>
      <c r="D11" s="4"/>
      <c r="E11" s="4"/>
      <c r="F11" s="4"/>
      <c r="G11" s="4"/>
      <c r="H11" s="52"/>
    </row>
    <row r="12" spans="1:8" x14ac:dyDescent="0.3">
      <c r="A12" s="47"/>
      <c r="B12" s="74" t="s">
        <v>41</v>
      </c>
      <c r="C12" s="71" t="str">
        <f>IFERROR(IF(C16&lt;&gt;"",VLOOKUP(YEAR(C16),Satser!B:E,4,0),""),"")</f>
        <v/>
      </c>
      <c r="D12" s="4"/>
      <c r="E12" s="4"/>
      <c r="F12" s="4"/>
      <c r="G12" s="4"/>
      <c r="H12" s="52"/>
    </row>
    <row r="13" spans="1:8" x14ac:dyDescent="0.3">
      <c r="A13" s="47"/>
      <c r="B13" s="43" t="s">
        <v>15</v>
      </c>
      <c r="C13" s="42"/>
      <c r="D13" s="4"/>
      <c r="E13" s="4"/>
      <c r="F13" s="4"/>
      <c r="G13" s="4"/>
      <c r="H13" s="52"/>
    </row>
    <row r="14" spans="1:8" x14ac:dyDescent="0.3">
      <c r="A14" s="47"/>
      <c r="B14" s="4"/>
      <c r="C14" s="4"/>
      <c r="D14" s="4"/>
      <c r="E14" s="4"/>
      <c r="F14" s="4"/>
      <c r="G14" s="4"/>
      <c r="H14" s="49"/>
    </row>
    <row r="15" spans="1:8" x14ac:dyDescent="0.3">
      <c r="A15" s="47"/>
      <c r="B15" s="7" t="s">
        <v>16</v>
      </c>
      <c r="C15" s="34"/>
      <c r="D15" s="4"/>
      <c r="E15" s="4"/>
      <c r="F15" s="4"/>
      <c r="G15" s="4"/>
      <c r="H15" s="49"/>
    </row>
    <row r="16" spans="1:8" x14ac:dyDescent="0.3">
      <c r="A16" s="47"/>
      <c r="B16" s="5" t="s">
        <v>28</v>
      </c>
      <c r="C16" s="34"/>
      <c r="D16" s="4"/>
      <c r="E16" s="4"/>
      <c r="F16" s="4"/>
      <c r="G16" s="4"/>
      <c r="H16" s="49"/>
    </row>
    <row r="17" spans="1:8" x14ac:dyDescent="0.3">
      <c r="A17" s="47"/>
      <c r="B17" s="8" t="s">
        <v>17</v>
      </c>
      <c r="C17" s="33"/>
      <c r="D17" s="4"/>
      <c r="E17" s="4"/>
      <c r="F17" s="4"/>
      <c r="G17" s="4"/>
      <c r="H17" s="49"/>
    </row>
    <row r="18" spans="1:8" x14ac:dyDescent="0.3">
      <c r="A18" s="47"/>
      <c r="B18" s="10"/>
      <c r="C18" s="10"/>
      <c r="D18" s="4"/>
      <c r="E18" s="4"/>
      <c r="F18" s="4"/>
      <c r="G18" s="4"/>
      <c r="H18" s="49"/>
    </row>
    <row r="19" spans="1:8" x14ac:dyDescent="0.3">
      <c r="A19" s="47"/>
      <c r="B19" s="36" t="s">
        <v>38</v>
      </c>
      <c r="C19" s="82" t="s">
        <v>19</v>
      </c>
      <c r="D19" s="82"/>
      <c r="E19" s="32" t="s">
        <v>18</v>
      </c>
      <c r="F19" s="32" t="s">
        <v>20</v>
      </c>
      <c r="G19" s="37" t="s">
        <v>5</v>
      </c>
      <c r="H19" s="53"/>
    </row>
    <row r="20" spans="1:8" x14ac:dyDescent="0.3">
      <c r="A20" s="47"/>
      <c r="B20" s="75" t="s">
        <v>37</v>
      </c>
      <c r="C20" s="83"/>
      <c r="D20" s="84"/>
      <c r="E20" s="21"/>
      <c r="F20" s="20"/>
      <c r="G20" s="77">
        <f>IFERROR(F20*C10,0)</f>
        <v>0</v>
      </c>
      <c r="H20" s="54"/>
    </row>
    <row r="21" spans="1:8" x14ac:dyDescent="0.3">
      <c r="A21" s="47"/>
      <c r="B21" s="4"/>
      <c r="C21" s="4"/>
      <c r="D21" s="4"/>
      <c r="E21" s="4"/>
      <c r="F21" s="4"/>
      <c r="G21" s="9"/>
      <c r="H21" s="55"/>
    </row>
    <row r="22" spans="1:8" ht="28.8" x14ac:dyDescent="0.3">
      <c r="A22" s="47"/>
      <c r="B22" s="10" t="s">
        <v>21</v>
      </c>
      <c r="C22" s="4"/>
      <c r="D22" s="65" t="s">
        <v>26</v>
      </c>
      <c r="E22" s="65"/>
      <c r="F22" s="67" t="s">
        <v>24</v>
      </c>
      <c r="G22" s="37" t="s">
        <v>5</v>
      </c>
      <c r="H22" s="53"/>
    </row>
    <row r="23" spans="1:8" x14ac:dyDescent="0.3">
      <c r="A23" s="47"/>
      <c r="B23" s="8" t="str">
        <f>"Hotel (maximum amount is "&amp;C11&amp;" DKK per. night )"</f>
        <v>Hotel (maximum amount is  DKK per. night )</v>
      </c>
      <c r="C23" s="3"/>
      <c r="D23" s="83"/>
      <c r="E23" s="84"/>
      <c r="F23" s="66"/>
      <c r="G23" s="27"/>
      <c r="H23" s="56"/>
    </row>
    <row r="24" spans="1:8" x14ac:dyDescent="0.3">
      <c r="A24" s="47"/>
      <c r="B24" s="8" t="s">
        <v>42</v>
      </c>
      <c r="C24" s="3"/>
      <c r="D24" s="83"/>
      <c r="E24" s="84"/>
      <c r="F24" s="66"/>
      <c r="G24" s="77">
        <f>IFERROR(F24*C12,0)</f>
        <v>0</v>
      </c>
      <c r="H24" s="57"/>
    </row>
    <row r="25" spans="1:8" x14ac:dyDescent="0.3">
      <c r="A25" s="47"/>
      <c r="B25" s="8" t="s">
        <v>39</v>
      </c>
      <c r="C25" s="3"/>
      <c r="D25" s="79"/>
      <c r="E25" s="80"/>
      <c r="F25" s="81"/>
      <c r="G25" s="28"/>
      <c r="H25" s="57"/>
    </row>
    <row r="26" spans="1:8" x14ac:dyDescent="0.3">
      <c r="A26" s="47"/>
      <c r="B26" s="1" t="s">
        <v>32</v>
      </c>
      <c r="C26" s="2"/>
      <c r="D26" s="79"/>
      <c r="E26" s="80"/>
      <c r="F26" s="81"/>
      <c r="G26" s="28"/>
      <c r="H26" s="57"/>
    </row>
    <row r="27" spans="1:8" x14ac:dyDescent="0.3">
      <c r="A27" s="47"/>
      <c r="B27" s="8" t="s">
        <v>33</v>
      </c>
      <c r="C27" s="3"/>
      <c r="D27" s="79"/>
      <c r="E27" s="80"/>
      <c r="F27" s="81"/>
      <c r="G27" s="28"/>
      <c r="H27" s="57"/>
    </row>
    <row r="28" spans="1:8" x14ac:dyDescent="0.3">
      <c r="A28" s="47"/>
      <c r="B28" s="8" t="s">
        <v>34</v>
      </c>
      <c r="C28" s="3"/>
      <c r="D28" s="79"/>
      <c r="E28" s="80"/>
      <c r="F28" s="81"/>
      <c r="G28" s="28"/>
      <c r="H28" s="57"/>
    </row>
    <row r="29" spans="1:8" x14ac:dyDescent="0.3">
      <c r="A29" s="47"/>
      <c r="B29" s="5" t="s">
        <v>22</v>
      </c>
      <c r="C29" s="6"/>
      <c r="D29" s="79"/>
      <c r="E29" s="80"/>
      <c r="F29" s="81"/>
      <c r="G29" s="28"/>
      <c r="H29" s="57"/>
    </row>
    <row r="30" spans="1:8" x14ac:dyDescent="0.3">
      <c r="A30" s="47"/>
      <c r="B30" s="22" t="s">
        <v>23</v>
      </c>
      <c r="C30" s="23"/>
      <c r="D30" s="23"/>
      <c r="E30" s="23"/>
      <c r="F30" s="24"/>
      <c r="G30" s="25">
        <f>SUM(G23:G29)</f>
        <v>0</v>
      </c>
      <c r="H30" s="58"/>
    </row>
    <row r="31" spans="1:8" x14ac:dyDescent="0.3">
      <c r="A31" s="47"/>
      <c r="B31" s="4"/>
      <c r="C31" s="4"/>
      <c r="D31" s="4"/>
      <c r="E31" s="4"/>
      <c r="F31" s="4"/>
      <c r="G31" s="35"/>
      <c r="H31" s="59"/>
    </row>
    <row r="32" spans="1:8" x14ac:dyDescent="0.3">
      <c r="A32" s="47"/>
      <c r="B32" s="22" t="s">
        <v>29</v>
      </c>
      <c r="C32" s="23"/>
      <c r="D32" s="23"/>
      <c r="E32" s="23"/>
      <c r="F32" s="24"/>
      <c r="G32" s="25">
        <f>G20+G30</f>
        <v>0</v>
      </c>
      <c r="H32" s="58"/>
    </row>
    <row r="33" spans="1:8" x14ac:dyDescent="0.3">
      <c r="A33" s="47"/>
      <c r="B33" s="4"/>
      <c r="C33" s="4"/>
      <c r="D33" s="4"/>
      <c r="E33" s="4"/>
      <c r="F33" s="4"/>
      <c r="G33" s="4"/>
      <c r="H33" s="49"/>
    </row>
    <row r="34" spans="1:8" x14ac:dyDescent="0.3">
      <c r="A34" s="47"/>
      <c r="B34" s="4"/>
      <c r="C34" s="4"/>
      <c r="D34" s="4"/>
      <c r="E34" s="4"/>
      <c r="F34" s="4"/>
      <c r="G34" s="4"/>
      <c r="H34" s="49"/>
    </row>
    <row r="35" spans="1:8" x14ac:dyDescent="0.3">
      <c r="A35" s="47"/>
      <c r="B35" s="11"/>
      <c r="C35" s="12"/>
      <c r="D35" s="12"/>
      <c r="E35" s="12"/>
      <c r="F35" s="12"/>
      <c r="G35" s="13"/>
      <c r="H35" s="49"/>
    </row>
    <row r="36" spans="1:8" ht="15.6" x14ac:dyDescent="0.3">
      <c r="A36" s="47"/>
      <c r="B36" s="44" t="s">
        <v>25</v>
      </c>
      <c r="C36" s="15"/>
      <c r="D36" s="15"/>
      <c r="E36" s="15"/>
      <c r="F36" s="15"/>
      <c r="G36" s="38"/>
      <c r="H36" s="49"/>
    </row>
    <row r="37" spans="1:8" x14ac:dyDescent="0.3">
      <c r="A37" s="47"/>
      <c r="B37" s="14"/>
      <c r="C37" s="15"/>
      <c r="D37" s="40" t="s">
        <v>2</v>
      </c>
      <c r="E37" s="40" t="s">
        <v>3</v>
      </c>
      <c r="F37" s="40" t="s">
        <v>4</v>
      </c>
      <c r="G37" s="41" t="s">
        <v>5</v>
      </c>
      <c r="H37" s="55"/>
    </row>
    <row r="38" spans="1:8" x14ac:dyDescent="0.3">
      <c r="A38" s="47"/>
      <c r="B38" s="16" t="s">
        <v>1</v>
      </c>
      <c r="C38" s="17"/>
      <c r="D38" s="31">
        <v>221001</v>
      </c>
      <c r="E38" s="85"/>
      <c r="F38" s="85"/>
      <c r="G38" s="29">
        <f>G25+G26+G27+G28+G29</f>
        <v>0</v>
      </c>
      <c r="H38" s="52"/>
    </row>
    <row r="39" spans="1:8" x14ac:dyDescent="0.3">
      <c r="A39" s="47"/>
      <c r="B39" s="16" t="s">
        <v>8</v>
      </c>
      <c r="C39" s="17"/>
      <c r="D39" s="31">
        <v>221002</v>
      </c>
      <c r="E39" s="86"/>
      <c r="F39" s="86"/>
      <c r="G39" s="30">
        <f>G20</f>
        <v>0</v>
      </c>
      <c r="H39" s="52"/>
    </row>
    <row r="40" spans="1:8" x14ac:dyDescent="0.3">
      <c r="A40" s="47"/>
      <c r="B40" s="18" t="s">
        <v>0</v>
      </c>
      <c r="C40" s="19"/>
      <c r="D40" s="31">
        <v>221004</v>
      </c>
      <c r="E40" s="86"/>
      <c r="F40" s="86"/>
      <c r="G40" s="30">
        <f>G23</f>
        <v>0</v>
      </c>
      <c r="H40" s="52"/>
    </row>
    <row r="41" spans="1:8" x14ac:dyDescent="0.3">
      <c r="A41" s="47"/>
      <c r="B41" s="16" t="s">
        <v>7</v>
      </c>
      <c r="C41" s="17"/>
      <c r="D41" s="31">
        <v>221001</v>
      </c>
      <c r="E41" s="87"/>
      <c r="F41" s="87"/>
      <c r="G41" s="30">
        <f>G24</f>
        <v>0</v>
      </c>
      <c r="H41" s="52"/>
    </row>
    <row r="42" spans="1:8" x14ac:dyDescent="0.3">
      <c r="A42" s="47"/>
      <c r="B42" s="14"/>
      <c r="C42" s="15"/>
      <c r="D42" s="15"/>
      <c r="E42" s="15"/>
      <c r="F42" s="63" t="s">
        <v>10</v>
      </c>
      <c r="G42" s="68">
        <f>SUM(G38:G41)</f>
        <v>0</v>
      </c>
      <c r="H42" s="59"/>
    </row>
    <row r="43" spans="1:8" x14ac:dyDescent="0.3">
      <c r="A43" s="47"/>
      <c r="B43" s="16" t="s">
        <v>9</v>
      </c>
      <c r="C43" s="17"/>
      <c r="D43" s="64"/>
      <c r="E43" s="15"/>
      <c r="F43" s="15"/>
      <c r="G43" s="26"/>
      <c r="H43" s="55"/>
    </row>
    <row r="44" spans="1:8" x14ac:dyDescent="0.3">
      <c r="A44" s="47"/>
      <c r="B44" s="14"/>
      <c r="C44" s="15"/>
      <c r="D44" s="62"/>
      <c r="E44" s="15"/>
      <c r="F44" s="15"/>
      <c r="G44" s="26"/>
      <c r="H44" s="55"/>
    </row>
    <row r="45" spans="1:8" x14ac:dyDescent="0.3">
      <c r="A45" s="47"/>
      <c r="B45" s="14"/>
      <c r="C45" s="15"/>
      <c r="D45" s="62"/>
      <c r="E45" s="15"/>
      <c r="F45" s="15"/>
      <c r="G45" s="26"/>
      <c r="H45" s="55"/>
    </row>
    <row r="46" spans="1:8" x14ac:dyDescent="0.3">
      <c r="A46" s="47"/>
      <c r="B46" s="45"/>
      <c r="C46" s="19"/>
      <c r="D46" s="19"/>
      <c r="E46" s="19"/>
      <c r="F46" s="19"/>
      <c r="G46" s="39"/>
      <c r="H46" s="49"/>
    </row>
    <row r="47" spans="1:8" x14ac:dyDescent="0.3">
      <c r="A47" s="60"/>
      <c r="B47" s="6"/>
      <c r="C47" s="6"/>
      <c r="D47" s="6"/>
      <c r="E47" s="6"/>
      <c r="F47" s="6"/>
      <c r="G47" s="6"/>
      <c r="H47" s="61"/>
    </row>
    <row r="48" spans="1:8" x14ac:dyDescent="0.3">
      <c r="B48" t="s">
        <v>43</v>
      </c>
    </row>
  </sheetData>
  <mergeCells count="11">
    <mergeCell ref="D27:F27"/>
    <mergeCell ref="D28:F28"/>
    <mergeCell ref="D29:F29"/>
    <mergeCell ref="E38:E41"/>
    <mergeCell ref="F38:F41"/>
    <mergeCell ref="D26:F26"/>
    <mergeCell ref="C19:D19"/>
    <mergeCell ref="C20:D20"/>
    <mergeCell ref="D23:E23"/>
    <mergeCell ref="D25:F25"/>
    <mergeCell ref="D24:E24"/>
  </mergeCells>
  <pageMargins left="0.51181102362204722" right="0.51181102362204722" top="0.74803149606299213" bottom="0.74803149606299213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8"/>
  <sheetViews>
    <sheetView workbookViewId="0">
      <selection activeCell="N33" sqref="N33"/>
    </sheetView>
  </sheetViews>
  <sheetFormatPr defaultRowHeight="14.4" x14ac:dyDescent="0.3"/>
  <cols>
    <col min="3" max="3" width="10.44140625" bestFit="1" customWidth="1"/>
    <col min="4" max="4" width="9.6640625" bestFit="1" customWidth="1"/>
  </cols>
  <sheetData>
    <row r="1" spans="2:8" x14ac:dyDescent="0.3">
      <c r="B1" s="36" t="s">
        <v>6</v>
      </c>
      <c r="C1" s="36" t="s">
        <v>11</v>
      </c>
      <c r="D1" s="36" t="s">
        <v>12</v>
      </c>
      <c r="E1" s="36" t="s">
        <v>40</v>
      </c>
      <c r="G1" s="36"/>
      <c r="H1" s="36"/>
    </row>
    <row r="2" spans="2:8" x14ac:dyDescent="0.3">
      <c r="B2">
        <v>2019</v>
      </c>
      <c r="C2">
        <v>1.98</v>
      </c>
      <c r="D2">
        <v>1000</v>
      </c>
    </row>
    <row r="3" spans="2:8" x14ac:dyDescent="0.3">
      <c r="B3">
        <v>2020</v>
      </c>
      <c r="C3">
        <v>1.96</v>
      </c>
      <c r="D3">
        <v>1000</v>
      </c>
      <c r="E3">
        <v>167.25</v>
      </c>
    </row>
    <row r="4" spans="2:8" x14ac:dyDescent="0.3">
      <c r="B4">
        <v>2021</v>
      </c>
      <c r="C4" s="78">
        <v>1.9</v>
      </c>
      <c r="D4">
        <v>1012</v>
      </c>
      <c r="E4" s="78">
        <v>171</v>
      </c>
    </row>
    <row r="5" spans="2:8" x14ac:dyDescent="0.3">
      <c r="B5">
        <v>2022</v>
      </c>
      <c r="C5">
        <v>1.98</v>
      </c>
      <c r="D5">
        <v>1000</v>
      </c>
      <c r="E5" s="78">
        <v>174</v>
      </c>
    </row>
    <row r="6" spans="2:8" x14ac:dyDescent="0.3">
      <c r="B6">
        <v>2023</v>
      </c>
      <c r="C6">
        <v>2.19</v>
      </c>
      <c r="D6">
        <v>1448</v>
      </c>
      <c r="E6">
        <v>178.5</v>
      </c>
    </row>
    <row r="7" spans="2:8" x14ac:dyDescent="0.3">
      <c r="B7">
        <v>2024</v>
      </c>
      <c r="C7">
        <v>2.23</v>
      </c>
      <c r="D7">
        <v>1448</v>
      </c>
      <c r="E7">
        <v>184.42</v>
      </c>
    </row>
    <row r="8" spans="2:8" x14ac:dyDescent="0.3">
      <c r="B8">
        <v>2025</v>
      </c>
      <c r="C8">
        <v>2.23</v>
      </c>
      <c r="D8">
        <v>1844</v>
      </c>
      <c r="E8">
        <v>191.59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FEF3A67AAA9488988EC3096D444F6" ma:contentTypeVersion="20" ma:contentTypeDescription="Create a new document." ma:contentTypeScope="" ma:versionID="d023ebde49bee7ebd6f5fdefca2c1b83">
  <xsd:schema xmlns:xsd="http://www.w3.org/2001/XMLSchema" xmlns:xs="http://www.w3.org/2001/XMLSchema" xmlns:p="http://schemas.microsoft.com/office/2006/metadata/properties" xmlns:ns1="http://schemas.microsoft.com/sharepoint/v3" xmlns:ns2="36f37e14-9654-487b-a782-b2d484adc170" xmlns:ns3="e993eb8e-a3ba-4ebb-a16a-3646f77be59f" targetNamespace="http://schemas.microsoft.com/office/2006/metadata/properties" ma:root="true" ma:fieldsID="f5df67db76c905b267c683eb5fe60d7c" ns1:_="" ns2:_="" ns3:_="">
    <xsd:import namespace="http://schemas.microsoft.com/sharepoint/v3"/>
    <xsd:import namespace="36f37e14-9654-487b-a782-b2d484adc170"/>
    <xsd:import namespace="e993eb8e-a3ba-4ebb-a16a-3646f77be5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37e14-9654-487b-a782-b2d484adc1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45c2382-ca4e-49c1-a244-2e39a8523670}" ma:internalName="TaxCatchAll" ma:showField="CatchAllData" ma:web="36f37e14-9654-487b-a782-b2d484adc1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3eb8e-a3ba-4ebb-a16a-3646f77be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df8619d-ff31-4982-ad5c-b33dabae4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6f37e14-9654-487b-a782-b2d484adc170" xsi:nil="true"/>
    <_ip_UnifiedCompliancePolicyProperties xmlns="http://schemas.microsoft.com/sharepoint/v3" xsi:nil="true"/>
    <lcf76f155ced4ddcb4097134ff3c332f xmlns="e993eb8e-a3ba-4ebb-a16a-3646f77be5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E5228-0685-4F4F-AF0D-7CF3DB049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f37e14-9654-487b-a782-b2d484adc170"/>
    <ds:schemaRef ds:uri="e993eb8e-a3ba-4ebb-a16a-3646f77be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1A60BA-F0BA-4152-96D8-14FB75A9158D}">
  <ds:schemaRefs>
    <ds:schemaRef ds:uri="http://schemas.microsoft.com/office/2006/metadata/properties"/>
    <ds:schemaRef ds:uri="http://schemas.microsoft.com/office/infopath/2007/PartnerControls"/>
    <ds:schemaRef ds:uri="44a77095-a80b-4ffb-b5e9-12a37f9d23e4"/>
    <ds:schemaRef ds:uri="http://schemas.microsoft.com/sharepoint/v3"/>
    <ds:schemaRef ds:uri="36f37e14-9654-487b-a782-b2d484adc170"/>
    <ds:schemaRef ds:uri="e993eb8e-a3ba-4ebb-a16a-3646f77be59f"/>
  </ds:schemaRefs>
</ds:datastoreItem>
</file>

<file path=customXml/itemProps3.xml><?xml version="1.0" encoding="utf-8"?>
<ds:datastoreItem xmlns:ds="http://schemas.openxmlformats.org/officeDocument/2006/customXml" ds:itemID="{EA97A09A-C98C-4E68-B0D5-260A432F89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Reimbursement</vt:lpstr>
      <vt:lpstr>Satser</vt:lpstr>
    </vt:vector>
  </TitlesOfParts>
  <Company>IT University of Copenhagen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Nanna Bagge</dc:creator>
  <cp:lastModifiedBy>Lien Tran</cp:lastModifiedBy>
  <cp:lastPrinted>2024-01-03T11:46:24Z</cp:lastPrinted>
  <dcterms:created xsi:type="dcterms:W3CDTF">2019-12-16T11:39:19Z</dcterms:created>
  <dcterms:modified xsi:type="dcterms:W3CDTF">2025-01-02T10:06:08Z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0x010100D53FEF3A67AAA9488988EC3096D444F6</vt:lpwstr>
  </property>
</Properties>
</file>